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24519"/>
</workbook>
</file>

<file path=xl/calcChain.xml><?xml version="1.0" encoding="utf-8"?>
<calcChain xmlns="http://schemas.openxmlformats.org/spreadsheetml/2006/main">
  <c r="AH35" i="2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/>
  <c r="E35"/>
  <c r="AI34"/>
  <c r="AH34"/>
  <c r="AD34"/>
  <c r="AC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E34"/>
  <c r="AH30"/>
  <c r="AI30" s="1"/>
  <c r="AD30"/>
  <c r="AC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AD35" s="1"/>
  <c r="E30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1"/>
  <c r="AI32"/>
  <c r="AI33"/>
  <c r="AI7"/>
  <c r="AD8"/>
  <c r="AD9"/>
  <c r="AD10"/>
  <c r="AD11"/>
  <c r="AD12"/>
  <c r="AD13"/>
  <c r="AD15"/>
  <c r="AD16"/>
  <c r="AD17"/>
  <c r="AD18"/>
  <c r="AD19"/>
  <c r="AD20"/>
  <c r="AD21"/>
  <c r="AD22"/>
  <c r="AD23"/>
  <c r="AD24"/>
  <c r="AD25"/>
  <c r="AD26"/>
  <c r="AD27"/>
  <c r="AD28"/>
  <c r="AD29"/>
  <c r="AD31"/>
  <c r="AD32"/>
  <c r="AD33"/>
  <c r="AD7"/>
  <c r="AC8"/>
  <c r="AC9"/>
  <c r="AC10"/>
  <c r="AC11"/>
  <c r="AC12"/>
  <c r="AC13"/>
  <c r="AC15"/>
  <c r="AC16"/>
  <c r="AC17"/>
  <c r="AC18"/>
  <c r="AC19"/>
  <c r="AC20"/>
  <c r="AC21"/>
  <c r="AC22"/>
  <c r="AC23"/>
  <c r="AC24"/>
  <c r="AC25"/>
  <c r="AC26"/>
  <c r="AC27"/>
  <c r="AC28"/>
  <c r="AC29"/>
  <c r="AC31"/>
  <c r="AC32"/>
  <c r="AC33"/>
  <c r="AC7"/>
  <c r="AI35" l="1"/>
  <c r="AC35"/>
</calcChain>
</file>

<file path=xl/sharedStrings.xml><?xml version="1.0" encoding="utf-8"?>
<sst xmlns="http://schemas.openxmlformats.org/spreadsheetml/2006/main" count="146" uniqueCount="69">
  <si>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</si>
  <si>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</si>
  <si>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</si>
  <si>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</si>
  <si>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</si>
  <si>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</si>
  <si>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</si>
  <si>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</si>
  <si>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</si>
  <si>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</si>
  <si>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</si>
  <si>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</si>
  <si>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</si>
  <si>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</si>
  <si>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</si>
  <si>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</si>
  <si>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</si>
  <si>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</si>
  <si>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</si>
  <si>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</si>
  <si>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</si>
  <si>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</si>
  <si>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</si>
  <si>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</si>
  <si>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</si>
  <si>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</si>
  <si>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</si>
  <si>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</si>
  <si>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</si>
  <si>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</si>
  <si>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</si>
  <si>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</si>
  <si>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</si>
  <si>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</si>
  <si>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</si>
  <si>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</si>
  <si>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</si>
  <si>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</si>
  <si>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</si>
  <si>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</si>
  <si>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</si>
  <si>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</si>
  <si>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</si>
  <si>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</si>
  <si>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</si>
  <si>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</si>
  <si>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</si>
  <si>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</si>
  <si>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</si>
  <si>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</si>
  <si>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</si>
  <si>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</si>
  <si>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</si>
  <si>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</si>
  <si>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</si>
  <si>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</si>
  <si>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% исполнения годового плана за 1 квартал 2024 года 
по Решению о бюджете (по состоянию на 01.04.2024), %</t>
  </si>
  <si>
    <t xml:space="preserve">Утверждено Решением Думы Партизанского городского округа от 08.12.2023 г. № 46-Р (в редакции Решения от 26.02.2024 г. № 79-Р), рублей </t>
  </si>
  <si>
    <t xml:space="preserve">План по сводной бюджетной росписи, действующей на конец отчетного периода (по состоянию на 01.04.2024 г.), Источник: Форма по ОКУД 0503117, рублей </t>
  </si>
  <si>
    <t xml:space="preserve">Фактически исполнено за 1 квартал 2024 г. (по состоянию на 01.04.2024 г.), рублей </t>
  </si>
  <si>
    <t>% исполнения годового плана
по плану по сводной бюджетной росписи по состоянию на 01.04.2024, %</t>
  </si>
  <si>
    <t>Темп роста к соответствующему периоду прошлого года, %</t>
  </si>
  <si>
    <t>0900000000</t>
  </si>
  <si>
    <t xml:space="preserve">    Муниципальная программа "Капитальный ремонт общего имущества многоквартирных домов на территории Партизанского городского округа"</t>
  </si>
  <si>
    <t>--</t>
  </si>
  <si>
    <t>Фактически исполнено за 1 квартал 2023 года, тыс. руб.
(по состоянию на 01.04.2023), рублей</t>
  </si>
  <si>
    <t xml:space="preserve">Сведения об исполнении бюджета Партизанского городского округа  по расходам в разрезе муниципальных программ и непрограммных направлений деятельности за 1 квартал 2024 года по состоянию на 01.04.2024
</t>
  </si>
  <si>
    <t>ВСЕГО МУНИЦИПАЛЬНЫЕ ПРОГРАММЫ</t>
  </si>
  <si>
    <t>ВСЕГО НЕПРОГРАММНЫЕ МЕРОПРИЯТИЯ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</si>
</sst>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43">
    <xf numFmtId="0" fontId="0" fillId="0" borderId="0" xfId="0"/>
    <xf numFmtId="0" fontId="7" fillId="0" borderId="0" xfId="0" applyFont="1" applyProtection="1">
      <protection locked="0"/>
    </xf>
    <xf numFmtId="0" fontId="8" fillId="0" borderId="1" xfId="2" applyNumberFormat="1" applyFont="1" applyProtection="1">
      <alignment wrapText="1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4" applyNumberFormat="1" applyFont="1" applyProtection="1">
      <alignment horizontal="center" wrapText="1"/>
    </xf>
    <xf numFmtId="0" fontId="9" fillId="0" borderId="1" xfId="5" applyNumberFormat="1" applyFont="1" applyProtection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4" fontId="9" fillId="0" borderId="2" xfId="10" quotePrefix="1" applyNumberFormat="1" applyFont="1" applyFill="1" applyProtection="1">
      <alignment horizontal="right" vertical="top" shrinkToFit="1"/>
    </xf>
    <xf numFmtId="0" fontId="8" fillId="0" borderId="1" xfId="2" applyNumberFormat="1" applyFont="1" applyProtection="1">
      <alignment wrapText="1"/>
    </xf>
    <xf numFmtId="0" fontId="8" fillId="0" borderId="1" xfId="2" applyFont="1">
      <alignment wrapText="1"/>
    </xf>
    <xf numFmtId="0" fontId="9" fillId="0" borderId="1" xfId="4" applyNumberFormat="1" applyFont="1" applyProtection="1">
      <alignment horizontal="center" wrapText="1"/>
    </xf>
    <xf numFmtId="0" fontId="9" fillId="0" borderId="1" xfId="4" applyFont="1">
      <alignment horizontal="center"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8" fillId="0" borderId="1" xfId="15" applyNumberFormat="1" applyFont="1" applyProtection="1">
      <alignment horizontal="left" wrapText="1"/>
    </xf>
    <xf numFmtId="0" fontId="8" fillId="0" borderId="1" xfId="15" applyFont="1">
      <alignment horizontal="left" wrapText="1"/>
    </xf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2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</cellXfs>
  <cellStyles count="26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7"/>
  <sheetViews>
    <sheetView showGridLines="0" tabSelected="1" zoomScaleSheetLayoutView="100" workbookViewId="0">
      <pane ySplit="6" topLeftCell="A7" activePane="bottomLeft" state="frozen"/>
      <selection pane="bottomLeft" activeCell="A3" sqref="A3:AE3"/>
    </sheetView>
  </sheetViews>
  <sheetFormatPr defaultRowHeight="15"/>
  <cols>
    <col min="1" max="1" width="40" style="1" customWidth="1"/>
    <col min="2" max="3" width="9.140625" style="1" hidden="1"/>
    <col min="4" max="4" width="10.7109375" style="17" customWidth="1"/>
    <col min="5" max="5" width="28.5703125" style="1" customWidth="1"/>
    <col min="6" max="6" width="29.5703125" style="1" customWidth="1"/>
    <col min="7" max="23" width="9.140625" style="1" hidden="1"/>
    <col min="24" max="24" width="15.710937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>
      <c r="A1" s="19"/>
      <c r="B1" s="20"/>
      <c r="C1" s="20"/>
      <c r="D1" s="20"/>
      <c r="E1" s="20"/>
      <c r="F1" s="20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7.5" customHeight="1">
      <c r="A2" s="19"/>
      <c r="B2" s="20"/>
      <c r="C2" s="20"/>
      <c r="D2" s="20"/>
      <c r="E2" s="20"/>
      <c r="F2" s="20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51.75" customHeight="1">
      <c r="A3" s="21" t="s">
        <v>66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5"/>
      <c r="AG3" s="6"/>
      <c r="AH3" s="3"/>
      <c r="AI3" s="3"/>
    </row>
    <row r="4" spans="1:35" ht="15.7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6"/>
      <c r="AG4" s="6"/>
      <c r="AH4" s="3"/>
      <c r="AI4" s="3"/>
    </row>
    <row r="5" spans="1:35" s="8" customFormat="1" ht="38.25" customHeight="1">
      <c r="A5" s="25" t="s">
        <v>54</v>
      </c>
      <c r="B5" s="25" t="s">
        <v>0</v>
      </c>
      <c r="C5" s="25" t="s">
        <v>0</v>
      </c>
      <c r="D5" s="27" t="s">
        <v>55</v>
      </c>
      <c r="E5" s="25" t="s">
        <v>57</v>
      </c>
      <c r="F5" s="25" t="s">
        <v>58</v>
      </c>
      <c r="G5" s="25" t="s">
        <v>0</v>
      </c>
      <c r="H5" s="25" t="s">
        <v>0</v>
      </c>
      <c r="I5" s="25" t="s">
        <v>0</v>
      </c>
      <c r="J5" s="25" t="s">
        <v>0</v>
      </c>
      <c r="K5" s="25" t="s">
        <v>0</v>
      </c>
      <c r="L5" s="25" t="s">
        <v>0</v>
      </c>
      <c r="M5" s="25" t="s">
        <v>0</v>
      </c>
      <c r="N5" s="25" t="s">
        <v>0</v>
      </c>
      <c r="O5" s="25" t="s">
        <v>0</v>
      </c>
      <c r="P5" s="25" t="s">
        <v>0</v>
      </c>
      <c r="Q5" s="7" t="s">
        <v>0</v>
      </c>
      <c r="R5" s="25" t="s">
        <v>0</v>
      </c>
      <c r="S5" s="25" t="s">
        <v>0</v>
      </c>
      <c r="T5" s="25" t="s">
        <v>0</v>
      </c>
      <c r="U5" s="25" t="s">
        <v>0</v>
      </c>
      <c r="V5" s="25" t="s">
        <v>0</v>
      </c>
      <c r="W5" s="7" t="s">
        <v>0</v>
      </c>
      <c r="X5" s="25" t="s">
        <v>59</v>
      </c>
      <c r="Y5" s="25" t="s">
        <v>0</v>
      </c>
      <c r="Z5" s="25" t="s">
        <v>0</v>
      </c>
      <c r="AA5" s="7" t="s">
        <v>0</v>
      </c>
      <c r="AB5" s="25" t="s">
        <v>0</v>
      </c>
      <c r="AC5" s="25" t="s">
        <v>56</v>
      </c>
      <c r="AD5" s="25" t="s">
        <v>60</v>
      </c>
      <c r="AE5" s="25" t="s">
        <v>0</v>
      </c>
      <c r="AF5" s="25" t="s">
        <v>0</v>
      </c>
      <c r="AG5" s="25" t="s">
        <v>0</v>
      </c>
      <c r="AH5" s="25" t="s">
        <v>65</v>
      </c>
      <c r="AI5" s="25" t="s">
        <v>61</v>
      </c>
    </row>
    <row r="6" spans="1:35" s="8" customFormat="1" ht="72.75" customHeight="1">
      <c r="A6" s="26"/>
      <c r="B6" s="26"/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7"/>
      <c r="R6" s="26"/>
      <c r="S6" s="26"/>
      <c r="T6" s="26"/>
      <c r="U6" s="26"/>
      <c r="V6" s="26"/>
      <c r="W6" s="7"/>
      <c r="X6" s="26"/>
      <c r="Y6" s="26"/>
      <c r="Z6" s="26"/>
      <c r="AA6" s="7"/>
      <c r="AB6" s="26"/>
      <c r="AC6" s="26"/>
      <c r="AD6" s="26"/>
      <c r="AE6" s="26"/>
      <c r="AF6" s="26"/>
      <c r="AG6" s="26"/>
      <c r="AH6" s="26"/>
      <c r="AI6" s="26"/>
    </row>
    <row r="7" spans="1:35" s="8" customFormat="1" ht="141.75">
      <c r="A7" s="9" t="s">
        <v>1</v>
      </c>
      <c r="B7" s="10" t="s">
        <v>2</v>
      </c>
      <c r="C7" s="10" t="s">
        <v>3</v>
      </c>
      <c r="D7" s="15" t="s">
        <v>4</v>
      </c>
      <c r="E7" s="11">
        <v>85491244.900000006</v>
      </c>
      <c r="F7" s="11">
        <v>84650111.109999999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f t="shared" ref="AC7:AC13" si="0">X7/E7*100</f>
        <v>0</v>
      </c>
      <c r="AD7" s="11">
        <f>X7/F7*100</f>
        <v>0</v>
      </c>
      <c r="AE7" s="12">
        <v>0</v>
      </c>
      <c r="AF7" s="13">
        <v>0</v>
      </c>
      <c r="AG7" s="12">
        <v>0</v>
      </c>
      <c r="AH7" s="11">
        <v>32461992</v>
      </c>
      <c r="AI7" s="11">
        <f>IF(AH7=0,"--",X7/AH7*100)</f>
        <v>0</v>
      </c>
    </row>
    <row r="8" spans="1:35" s="8" customFormat="1" ht="94.5">
      <c r="A8" s="9" t="s">
        <v>5</v>
      </c>
      <c r="B8" s="10" t="s">
        <v>2</v>
      </c>
      <c r="C8" s="10" t="s">
        <v>3</v>
      </c>
      <c r="D8" s="15" t="s">
        <v>6</v>
      </c>
      <c r="E8" s="11">
        <v>53916701.950000003</v>
      </c>
      <c r="F8" s="11">
        <v>53916701.950000003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2288281.59</v>
      </c>
      <c r="Y8" s="11">
        <v>0</v>
      </c>
      <c r="Z8" s="11">
        <v>0</v>
      </c>
      <c r="AA8" s="11">
        <v>2288281.59</v>
      </c>
      <c r="AB8" s="11">
        <v>-2288281.59</v>
      </c>
      <c r="AC8" s="11">
        <f t="shared" si="0"/>
        <v>4.2441052720955597</v>
      </c>
      <c r="AD8" s="11">
        <f t="shared" ref="AD8:AD35" si="1">X8/F8*100</f>
        <v>4.2441052720955597</v>
      </c>
      <c r="AE8" s="12">
        <v>0</v>
      </c>
      <c r="AF8" s="13">
        <v>0</v>
      </c>
      <c r="AG8" s="12">
        <v>0</v>
      </c>
      <c r="AH8" s="11">
        <v>231460.12</v>
      </c>
      <c r="AI8" s="11">
        <f t="shared" ref="AI8:AI35" si="2">IF(AH8=0,"--",X8/AH8*100)</f>
        <v>988.62887913477277</v>
      </c>
    </row>
    <row r="9" spans="1:35" s="8" customFormat="1" ht="63">
      <c r="A9" s="9" t="s">
        <v>7</v>
      </c>
      <c r="B9" s="10" t="s">
        <v>2</v>
      </c>
      <c r="C9" s="10" t="s">
        <v>3</v>
      </c>
      <c r="D9" s="15" t="s">
        <v>8</v>
      </c>
      <c r="E9" s="11">
        <v>21440000</v>
      </c>
      <c r="F9" s="11">
        <v>21440000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133467</v>
      </c>
      <c r="Y9" s="11">
        <v>0</v>
      </c>
      <c r="Z9" s="11">
        <v>0</v>
      </c>
      <c r="AA9" s="11">
        <v>133467</v>
      </c>
      <c r="AB9" s="11">
        <v>-133467</v>
      </c>
      <c r="AC9" s="11">
        <f t="shared" si="0"/>
        <v>0.62251399253731343</v>
      </c>
      <c r="AD9" s="11">
        <f t="shared" si="1"/>
        <v>0.62251399253731343</v>
      </c>
      <c r="AE9" s="12">
        <v>0</v>
      </c>
      <c r="AF9" s="13">
        <v>0</v>
      </c>
      <c r="AG9" s="12">
        <v>0</v>
      </c>
      <c r="AH9" s="11">
        <v>20000</v>
      </c>
      <c r="AI9" s="11">
        <f t="shared" si="2"/>
        <v>667.33500000000004</v>
      </c>
    </row>
    <row r="10" spans="1:35" s="8" customFormat="1" ht="78.75">
      <c r="A10" s="9" t="s">
        <v>9</v>
      </c>
      <c r="B10" s="10" t="s">
        <v>2</v>
      </c>
      <c r="C10" s="10" t="s">
        <v>3</v>
      </c>
      <c r="D10" s="15" t="s">
        <v>10</v>
      </c>
      <c r="E10" s="11">
        <v>4492000</v>
      </c>
      <c r="F10" s="11">
        <v>4492000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f t="shared" si="0"/>
        <v>0</v>
      </c>
      <c r="AD10" s="11">
        <f t="shared" si="1"/>
        <v>0</v>
      </c>
      <c r="AE10" s="12">
        <v>0</v>
      </c>
      <c r="AF10" s="13">
        <v>0</v>
      </c>
      <c r="AG10" s="12">
        <v>0</v>
      </c>
      <c r="AH10" s="11">
        <v>0</v>
      </c>
      <c r="AI10" s="11" t="str">
        <f t="shared" si="2"/>
        <v>--</v>
      </c>
    </row>
    <row r="11" spans="1:35" s="8" customFormat="1" ht="78.75">
      <c r="A11" s="9" t="s">
        <v>11</v>
      </c>
      <c r="B11" s="10" t="s">
        <v>2</v>
      </c>
      <c r="C11" s="10" t="s">
        <v>3</v>
      </c>
      <c r="D11" s="15" t="s">
        <v>12</v>
      </c>
      <c r="E11" s="11">
        <v>680279.79</v>
      </c>
      <c r="F11" s="11">
        <v>680279.79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f t="shared" si="0"/>
        <v>0</v>
      </c>
      <c r="AD11" s="11">
        <f t="shared" si="1"/>
        <v>0</v>
      </c>
      <c r="AE11" s="12">
        <v>0</v>
      </c>
      <c r="AF11" s="13">
        <v>0</v>
      </c>
      <c r="AG11" s="12">
        <v>0</v>
      </c>
      <c r="AH11" s="11">
        <v>190865.01</v>
      </c>
      <c r="AI11" s="11">
        <f t="shared" si="2"/>
        <v>0</v>
      </c>
    </row>
    <row r="12" spans="1:35" s="8" customFormat="1" ht="78.75">
      <c r="A12" s="9" t="s">
        <v>13</v>
      </c>
      <c r="B12" s="10" t="s">
        <v>2</v>
      </c>
      <c r="C12" s="10" t="s">
        <v>3</v>
      </c>
      <c r="D12" s="15" t="s">
        <v>14</v>
      </c>
      <c r="E12" s="11">
        <v>46785500</v>
      </c>
      <c r="F12" s="11">
        <v>36407000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1223928.8600000001</v>
      </c>
      <c r="Y12" s="11">
        <v>0</v>
      </c>
      <c r="Z12" s="11">
        <v>0</v>
      </c>
      <c r="AA12" s="11">
        <v>1223928.8600000001</v>
      </c>
      <c r="AB12" s="11">
        <v>-1223928.8600000001</v>
      </c>
      <c r="AC12" s="11">
        <f t="shared" si="0"/>
        <v>2.6160431330219835</v>
      </c>
      <c r="AD12" s="11">
        <f t="shared" si="1"/>
        <v>3.3617954239569316</v>
      </c>
      <c r="AE12" s="12">
        <v>0</v>
      </c>
      <c r="AF12" s="13">
        <v>0</v>
      </c>
      <c r="AG12" s="12">
        <v>0</v>
      </c>
      <c r="AH12" s="11">
        <v>31699738.469999999</v>
      </c>
      <c r="AI12" s="11">
        <f t="shared" si="2"/>
        <v>3.8610061756765028</v>
      </c>
    </row>
    <row r="13" spans="1:35" s="8" customFormat="1" ht="63">
      <c r="A13" s="9" t="s">
        <v>15</v>
      </c>
      <c r="B13" s="10" t="s">
        <v>2</v>
      </c>
      <c r="C13" s="10" t="s">
        <v>3</v>
      </c>
      <c r="D13" s="15" t="s">
        <v>16</v>
      </c>
      <c r="E13" s="11">
        <v>33000</v>
      </c>
      <c r="F13" s="11">
        <v>33000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f t="shared" si="0"/>
        <v>0</v>
      </c>
      <c r="AD13" s="11">
        <f t="shared" si="1"/>
        <v>0</v>
      </c>
      <c r="AE13" s="12">
        <v>0</v>
      </c>
      <c r="AF13" s="13">
        <v>0</v>
      </c>
      <c r="AG13" s="12">
        <v>0</v>
      </c>
      <c r="AH13" s="11">
        <v>0</v>
      </c>
      <c r="AI13" s="11" t="str">
        <f t="shared" si="2"/>
        <v>--</v>
      </c>
    </row>
    <row r="14" spans="1:35" s="8" customFormat="1" ht="78.75" hidden="1">
      <c r="A14" s="9" t="s">
        <v>63</v>
      </c>
      <c r="B14" s="10"/>
      <c r="C14" s="10"/>
      <c r="D14" s="15" t="s">
        <v>62</v>
      </c>
      <c r="E14" s="11">
        <v>0</v>
      </c>
      <c r="F14" s="11"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>
        <v>0</v>
      </c>
      <c r="Y14" s="11"/>
      <c r="Z14" s="11"/>
      <c r="AA14" s="11"/>
      <c r="AB14" s="11"/>
      <c r="AC14" s="18" t="s">
        <v>64</v>
      </c>
      <c r="AD14" s="18" t="s">
        <v>64</v>
      </c>
      <c r="AE14" s="12"/>
      <c r="AF14" s="13"/>
      <c r="AG14" s="12"/>
      <c r="AH14" s="11">
        <v>0</v>
      </c>
      <c r="AI14" s="11" t="str">
        <f t="shared" si="2"/>
        <v>--</v>
      </c>
    </row>
    <row r="15" spans="1:35" s="8" customFormat="1" ht="78.75">
      <c r="A15" s="9" t="s">
        <v>17</v>
      </c>
      <c r="B15" s="10" t="s">
        <v>2</v>
      </c>
      <c r="C15" s="10" t="s">
        <v>3</v>
      </c>
      <c r="D15" s="15" t="s">
        <v>18</v>
      </c>
      <c r="E15" s="11">
        <v>1012951.2</v>
      </c>
      <c r="F15" s="11">
        <v>1012951.2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f t="shared" ref="AC15:AC35" si="3">X15/E15*100</f>
        <v>0</v>
      </c>
      <c r="AD15" s="11">
        <f t="shared" si="1"/>
        <v>0</v>
      </c>
      <c r="AE15" s="12">
        <v>0</v>
      </c>
      <c r="AF15" s="13">
        <v>0</v>
      </c>
      <c r="AG15" s="12">
        <v>0</v>
      </c>
      <c r="AH15" s="11">
        <v>0</v>
      </c>
      <c r="AI15" s="11" t="str">
        <f t="shared" si="2"/>
        <v>--</v>
      </c>
    </row>
    <row r="16" spans="1:35" s="8" customFormat="1" ht="63">
      <c r="A16" s="9" t="s">
        <v>19</v>
      </c>
      <c r="B16" s="10" t="s">
        <v>2</v>
      </c>
      <c r="C16" s="10" t="s">
        <v>3</v>
      </c>
      <c r="D16" s="15" t="s">
        <v>20</v>
      </c>
      <c r="E16" s="11">
        <v>21359183.16</v>
      </c>
      <c r="F16" s="11">
        <v>32415350.460000001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5462017.4400000004</v>
      </c>
      <c r="Y16" s="11">
        <v>0</v>
      </c>
      <c r="Z16" s="11">
        <v>0</v>
      </c>
      <c r="AA16" s="11">
        <v>5462017.4400000004</v>
      </c>
      <c r="AB16" s="11">
        <v>-5462017.4400000004</v>
      </c>
      <c r="AC16" s="11">
        <f t="shared" si="3"/>
        <v>25.572220618571635</v>
      </c>
      <c r="AD16" s="11">
        <f t="shared" si="1"/>
        <v>16.850095286614401</v>
      </c>
      <c r="AE16" s="12">
        <v>0</v>
      </c>
      <c r="AF16" s="13">
        <v>0</v>
      </c>
      <c r="AG16" s="12">
        <v>0</v>
      </c>
      <c r="AH16" s="11">
        <v>6914658.5</v>
      </c>
      <c r="AI16" s="11">
        <f t="shared" si="2"/>
        <v>78.991861130958242</v>
      </c>
    </row>
    <row r="17" spans="1:35" s="8" customFormat="1" ht="78.75">
      <c r="A17" s="9" t="s">
        <v>21</v>
      </c>
      <c r="B17" s="10" t="s">
        <v>2</v>
      </c>
      <c r="C17" s="10" t="s">
        <v>3</v>
      </c>
      <c r="D17" s="15" t="s">
        <v>22</v>
      </c>
      <c r="E17" s="11">
        <v>8330000</v>
      </c>
      <c r="F17" s="11">
        <v>8330000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1366666.66</v>
      </c>
      <c r="Y17" s="11">
        <v>0</v>
      </c>
      <c r="Z17" s="11">
        <v>0</v>
      </c>
      <c r="AA17" s="11">
        <v>1366666.66</v>
      </c>
      <c r="AB17" s="11">
        <v>-1366666.66</v>
      </c>
      <c r="AC17" s="11">
        <f t="shared" si="3"/>
        <v>16.406562545018005</v>
      </c>
      <c r="AD17" s="11">
        <f t="shared" si="1"/>
        <v>16.406562545018005</v>
      </c>
      <c r="AE17" s="12">
        <v>0</v>
      </c>
      <c r="AF17" s="13">
        <v>0</v>
      </c>
      <c r="AG17" s="12">
        <v>0</v>
      </c>
      <c r="AH17" s="11">
        <v>1416666.67</v>
      </c>
      <c r="AI17" s="11">
        <f t="shared" si="2"/>
        <v>96.47058753771627</v>
      </c>
    </row>
    <row r="18" spans="1:35" s="8" customFormat="1" ht="63">
      <c r="A18" s="9" t="s">
        <v>23</v>
      </c>
      <c r="B18" s="10" t="s">
        <v>2</v>
      </c>
      <c r="C18" s="10" t="s">
        <v>3</v>
      </c>
      <c r="D18" s="15" t="s">
        <v>24</v>
      </c>
      <c r="E18" s="11">
        <v>3942380</v>
      </c>
      <c r="F18" s="11">
        <v>3942380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56500</v>
      </c>
      <c r="Y18" s="11">
        <v>0</v>
      </c>
      <c r="Z18" s="11">
        <v>0</v>
      </c>
      <c r="AA18" s="11">
        <v>56500</v>
      </c>
      <c r="AB18" s="11">
        <v>-56500</v>
      </c>
      <c r="AC18" s="11">
        <f t="shared" si="3"/>
        <v>1.4331444457408975</v>
      </c>
      <c r="AD18" s="11">
        <f t="shared" si="1"/>
        <v>1.4331444457408975</v>
      </c>
      <c r="AE18" s="12">
        <v>0</v>
      </c>
      <c r="AF18" s="13">
        <v>0</v>
      </c>
      <c r="AG18" s="12">
        <v>0</v>
      </c>
      <c r="AH18" s="11">
        <v>33600</v>
      </c>
      <c r="AI18" s="11">
        <f t="shared" si="2"/>
        <v>168.1547619047619</v>
      </c>
    </row>
    <row r="19" spans="1:35" s="8" customFormat="1" ht="47.25">
      <c r="A19" s="9" t="s">
        <v>25</v>
      </c>
      <c r="B19" s="10" t="s">
        <v>2</v>
      </c>
      <c r="C19" s="10" t="s">
        <v>3</v>
      </c>
      <c r="D19" s="15" t="s">
        <v>26</v>
      </c>
      <c r="E19" s="11">
        <v>121422215.34999999</v>
      </c>
      <c r="F19" s="11">
        <v>121422215.34999999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33092996.039999999</v>
      </c>
      <c r="Y19" s="11">
        <v>0</v>
      </c>
      <c r="Z19" s="11">
        <v>0</v>
      </c>
      <c r="AA19" s="11">
        <v>33092996.039999999</v>
      </c>
      <c r="AB19" s="11">
        <v>-33092996.039999999</v>
      </c>
      <c r="AC19" s="11">
        <f t="shared" si="3"/>
        <v>27.254482175777568</v>
      </c>
      <c r="AD19" s="11">
        <f t="shared" si="1"/>
        <v>27.254482175777568</v>
      </c>
      <c r="AE19" s="12">
        <v>0</v>
      </c>
      <c r="AF19" s="13">
        <v>0</v>
      </c>
      <c r="AG19" s="12">
        <v>0</v>
      </c>
      <c r="AH19" s="11">
        <v>22573866.34</v>
      </c>
      <c r="AI19" s="11">
        <f t="shared" si="2"/>
        <v>146.59870640485062</v>
      </c>
    </row>
    <row r="20" spans="1:35" s="8" customFormat="1" ht="47.25">
      <c r="A20" s="9" t="s">
        <v>27</v>
      </c>
      <c r="B20" s="10" t="s">
        <v>2</v>
      </c>
      <c r="C20" s="10" t="s">
        <v>3</v>
      </c>
      <c r="D20" s="15" t="s">
        <v>28</v>
      </c>
      <c r="E20" s="11">
        <v>924265744.22000003</v>
      </c>
      <c r="F20" s="11">
        <v>924265744.22000003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230898350.31999999</v>
      </c>
      <c r="Y20" s="11">
        <v>0</v>
      </c>
      <c r="Z20" s="11">
        <v>0</v>
      </c>
      <c r="AA20" s="11">
        <v>230898350.31999999</v>
      </c>
      <c r="AB20" s="11">
        <v>-230898350.31999999</v>
      </c>
      <c r="AC20" s="11">
        <f t="shared" si="3"/>
        <v>24.981814133429573</v>
      </c>
      <c r="AD20" s="11">
        <f t="shared" si="1"/>
        <v>24.981814133429573</v>
      </c>
      <c r="AE20" s="12">
        <v>0</v>
      </c>
      <c r="AF20" s="13">
        <v>0</v>
      </c>
      <c r="AG20" s="12">
        <v>0</v>
      </c>
      <c r="AH20" s="11">
        <v>171576408.34</v>
      </c>
      <c r="AI20" s="11">
        <f t="shared" si="2"/>
        <v>134.57464960010478</v>
      </c>
    </row>
    <row r="21" spans="1:35" s="8" customFormat="1" ht="63">
      <c r="A21" s="9" t="s">
        <v>29</v>
      </c>
      <c r="B21" s="10" t="s">
        <v>2</v>
      </c>
      <c r="C21" s="10" t="s">
        <v>3</v>
      </c>
      <c r="D21" s="15" t="s">
        <v>30</v>
      </c>
      <c r="E21" s="11">
        <v>69709174.890000001</v>
      </c>
      <c r="F21" s="11">
        <v>70281819.890000001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11444479.92</v>
      </c>
      <c r="Y21" s="11">
        <v>0</v>
      </c>
      <c r="Z21" s="11">
        <v>0</v>
      </c>
      <c r="AA21" s="11">
        <v>11444479.92</v>
      </c>
      <c r="AB21" s="11">
        <v>-11444479.92</v>
      </c>
      <c r="AC21" s="11">
        <f t="shared" si="3"/>
        <v>16.417465761227575</v>
      </c>
      <c r="AD21" s="11">
        <f t="shared" si="1"/>
        <v>16.283698882459316</v>
      </c>
      <c r="AE21" s="12">
        <v>0</v>
      </c>
      <c r="AF21" s="13">
        <v>0</v>
      </c>
      <c r="AG21" s="12">
        <v>0</v>
      </c>
      <c r="AH21" s="11">
        <v>6061001.8799999999</v>
      </c>
      <c r="AI21" s="11">
        <f t="shared" si="2"/>
        <v>188.82158670440802</v>
      </c>
    </row>
    <row r="22" spans="1:35" s="8" customFormat="1" ht="47.25">
      <c r="A22" s="9" t="s">
        <v>31</v>
      </c>
      <c r="B22" s="10" t="s">
        <v>2</v>
      </c>
      <c r="C22" s="10" t="s">
        <v>3</v>
      </c>
      <c r="D22" s="15" t="s">
        <v>32</v>
      </c>
      <c r="E22" s="11">
        <v>2760408</v>
      </c>
      <c r="F22" s="11">
        <v>2760408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1035153</v>
      </c>
      <c r="Y22" s="11">
        <v>0</v>
      </c>
      <c r="Z22" s="11">
        <v>0</v>
      </c>
      <c r="AA22" s="11">
        <v>1035153</v>
      </c>
      <c r="AB22" s="11">
        <v>-1035153</v>
      </c>
      <c r="AC22" s="11">
        <f t="shared" si="3"/>
        <v>37.5</v>
      </c>
      <c r="AD22" s="11">
        <f t="shared" si="1"/>
        <v>37.5</v>
      </c>
      <c r="AE22" s="12">
        <v>0</v>
      </c>
      <c r="AF22" s="13">
        <v>0</v>
      </c>
      <c r="AG22" s="12">
        <v>0</v>
      </c>
      <c r="AH22" s="11">
        <v>894442.5</v>
      </c>
      <c r="AI22" s="11">
        <f t="shared" si="2"/>
        <v>115.73164289487585</v>
      </c>
    </row>
    <row r="23" spans="1:35" s="8" customFormat="1" ht="78.75">
      <c r="A23" s="9" t="s">
        <v>33</v>
      </c>
      <c r="B23" s="10" t="s">
        <v>2</v>
      </c>
      <c r="C23" s="10" t="s">
        <v>3</v>
      </c>
      <c r="D23" s="15" t="s">
        <v>34</v>
      </c>
      <c r="E23" s="11">
        <v>5000000</v>
      </c>
      <c r="F23" s="11">
        <v>5000000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348250</v>
      </c>
      <c r="Y23" s="11">
        <v>0</v>
      </c>
      <c r="Z23" s="11">
        <v>0</v>
      </c>
      <c r="AA23" s="11">
        <v>348250</v>
      </c>
      <c r="AB23" s="11">
        <v>-348250</v>
      </c>
      <c r="AC23" s="11">
        <f t="shared" si="3"/>
        <v>6.9650000000000007</v>
      </c>
      <c r="AD23" s="11">
        <f t="shared" si="1"/>
        <v>6.9650000000000007</v>
      </c>
      <c r="AE23" s="12">
        <v>0</v>
      </c>
      <c r="AF23" s="13">
        <v>0</v>
      </c>
      <c r="AG23" s="12">
        <v>0</v>
      </c>
      <c r="AH23" s="11">
        <v>0</v>
      </c>
      <c r="AI23" s="11" t="str">
        <f t="shared" si="2"/>
        <v>--</v>
      </c>
    </row>
    <row r="24" spans="1:35" s="8" customFormat="1" ht="63">
      <c r="A24" s="9" t="s">
        <v>35</v>
      </c>
      <c r="B24" s="10" t="s">
        <v>2</v>
      </c>
      <c r="C24" s="10" t="s">
        <v>3</v>
      </c>
      <c r="D24" s="15" t="s">
        <v>36</v>
      </c>
      <c r="E24" s="11">
        <v>2000000</v>
      </c>
      <c r="F24" s="11">
        <v>2000000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f t="shared" si="3"/>
        <v>0</v>
      </c>
      <c r="AD24" s="11">
        <f t="shared" si="1"/>
        <v>0</v>
      </c>
      <c r="AE24" s="12">
        <v>0</v>
      </c>
      <c r="AF24" s="13">
        <v>0</v>
      </c>
      <c r="AG24" s="12">
        <v>0</v>
      </c>
      <c r="AH24" s="11">
        <v>0</v>
      </c>
      <c r="AI24" s="11" t="str">
        <f t="shared" si="2"/>
        <v>--</v>
      </c>
    </row>
    <row r="25" spans="1:35" s="8" customFormat="1" ht="63">
      <c r="A25" s="9" t="s">
        <v>37</v>
      </c>
      <c r="B25" s="10" t="s">
        <v>2</v>
      </c>
      <c r="C25" s="10" t="s">
        <v>3</v>
      </c>
      <c r="D25" s="15" t="s">
        <v>38</v>
      </c>
      <c r="E25" s="11">
        <v>500000</v>
      </c>
      <c r="F25" s="11">
        <v>500000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f t="shared" si="3"/>
        <v>0</v>
      </c>
      <c r="AD25" s="11">
        <f t="shared" si="1"/>
        <v>0</v>
      </c>
      <c r="AE25" s="12">
        <v>0</v>
      </c>
      <c r="AF25" s="13">
        <v>0</v>
      </c>
      <c r="AG25" s="12">
        <v>0</v>
      </c>
      <c r="AH25" s="11">
        <v>0</v>
      </c>
      <c r="AI25" s="11" t="str">
        <f t="shared" si="2"/>
        <v>--</v>
      </c>
    </row>
    <row r="26" spans="1:35" s="8" customFormat="1" ht="63">
      <c r="A26" s="9" t="s">
        <v>39</v>
      </c>
      <c r="B26" s="10" t="s">
        <v>2</v>
      </c>
      <c r="C26" s="10" t="s">
        <v>3</v>
      </c>
      <c r="D26" s="15" t="s">
        <v>40</v>
      </c>
      <c r="E26" s="11">
        <v>39678834.939999998</v>
      </c>
      <c r="F26" s="11">
        <v>39678834.939999998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f t="shared" si="3"/>
        <v>0</v>
      </c>
      <c r="AD26" s="11">
        <f t="shared" si="1"/>
        <v>0</v>
      </c>
      <c r="AE26" s="12">
        <v>0</v>
      </c>
      <c r="AF26" s="13">
        <v>0</v>
      </c>
      <c r="AG26" s="12">
        <v>0</v>
      </c>
      <c r="AH26" s="11">
        <v>82000</v>
      </c>
      <c r="AI26" s="11">
        <f t="shared" si="2"/>
        <v>0</v>
      </c>
    </row>
    <row r="27" spans="1:35" s="8" customFormat="1" ht="63">
      <c r="A27" s="9" t="s">
        <v>41</v>
      </c>
      <c r="B27" s="10" t="s">
        <v>2</v>
      </c>
      <c r="C27" s="10" t="s">
        <v>3</v>
      </c>
      <c r="D27" s="15" t="s">
        <v>42</v>
      </c>
      <c r="E27" s="11">
        <v>24151283.98</v>
      </c>
      <c r="F27" s="11">
        <v>24151283.98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5421685.7699999996</v>
      </c>
      <c r="Y27" s="11">
        <v>0</v>
      </c>
      <c r="Z27" s="11">
        <v>0</v>
      </c>
      <c r="AA27" s="11">
        <v>5421685.7699999996</v>
      </c>
      <c r="AB27" s="11">
        <v>-5421685.7699999996</v>
      </c>
      <c r="AC27" s="11">
        <f t="shared" si="3"/>
        <v>22.448851061044081</v>
      </c>
      <c r="AD27" s="11">
        <f t="shared" si="1"/>
        <v>22.448851061044081</v>
      </c>
      <c r="AE27" s="12">
        <v>0</v>
      </c>
      <c r="AF27" s="13">
        <v>0</v>
      </c>
      <c r="AG27" s="12">
        <v>0</v>
      </c>
      <c r="AH27" s="11">
        <v>3915044.45</v>
      </c>
      <c r="AI27" s="11">
        <f t="shared" si="2"/>
        <v>138.48337711721251</v>
      </c>
    </row>
    <row r="28" spans="1:35" s="8" customFormat="1" ht="63">
      <c r="A28" s="9" t="s">
        <v>43</v>
      </c>
      <c r="B28" s="10" t="s">
        <v>2</v>
      </c>
      <c r="C28" s="10" t="s">
        <v>3</v>
      </c>
      <c r="D28" s="15" t="s">
        <v>44</v>
      </c>
      <c r="E28" s="11">
        <v>7494350</v>
      </c>
      <c r="F28" s="11">
        <v>7494350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1997533.68</v>
      </c>
      <c r="Y28" s="11">
        <v>0</v>
      </c>
      <c r="Z28" s="11">
        <v>0</v>
      </c>
      <c r="AA28" s="11">
        <v>1997533.68</v>
      </c>
      <c r="AB28" s="11">
        <v>-1997533.68</v>
      </c>
      <c r="AC28" s="11">
        <f t="shared" si="3"/>
        <v>26.653861642437306</v>
      </c>
      <c r="AD28" s="11">
        <f t="shared" si="1"/>
        <v>26.653861642437306</v>
      </c>
      <c r="AE28" s="12">
        <v>0</v>
      </c>
      <c r="AF28" s="13">
        <v>0</v>
      </c>
      <c r="AG28" s="12">
        <v>0</v>
      </c>
      <c r="AH28" s="11">
        <v>6606789.71</v>
      </c>
      <c r="AI28" s="11">
        <f t="shared" si="2"/>
        <v>30.23455819967365</v>
      </c>
    </row>
    <row r="29" spans="1:35" s="8" customFormat="1" ht="78.75">
      <c r="A29" s="9" t="s">
        <v>45</v>
      </c>
      <c r="B29" s="10" t="s">
        <v>2</v>
      </c>
      <c r="C29" s="10" t="s">
        <v>3</v>
      </c>
      <c r="D29" s="15" t="s">
        <v>46</v>
      </c>
      <c r="E29" s="11">
        <v>625500</v>
      </c>
      <c r="F29" s="11">
        <v>625500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13500</v>
      </c>
      <c r="Y29" s="11">
        <v>0</v>
      </c>
      <c r="Z29" s="11">
        <v>0</v>
      </c>
      <c r="AA29" s="11">
        <v>13500</v>
      </c>
      <c r="AB29" s="11">
        <v>-13500</v>
      </c>
      <c r="AC29" s="11">
        <f t="shared" si="3"/>
        <v>2.1582733812949639</v>
      </c>
      <c r="AD29" s="11">
        <f t="shared" si="1"/>
        <v>2.1582733812949639</v>
      </c>
      <c r="AE29" s="12">
        <v>0</v>
      </c>
      <c r="AF29" s="13">
        <v>0</v>
      </c>
      <c r="AG29" s="12">
        <v>0</v>
      </c>
      <c r="AH29" s="11">
        <v>39450</v>
      </c>
      <c r="AI29" s="11">
        <f t="shared" si="2"/>
        <v>34.22053231939163</v>
      </c>
    </row>
    <row r="30" spans="1:35" s="36" customFormat="1" ht="31.5">
      <c r="A30" s="31" t="s">
        <v>67</v>
      </c>
      <c r="B30" s="32"/>
      <c r="C30" s="32"/>
      <c r="D30" s="33"/>
      <c r="E30" s="14">
        <f>SUM(E7:E29)</f>
        <v>1445090752.3800004</v>
      </c>
      <c r="F30" s="14">
        <f t="shared" ref="F30:X30" si="4">SUM(F7:F29)</f>
        <v>1445499930.8900001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4"/>
        <v>0</v>
      </c>
      <c r="Q30" s="14">
        <f t="shared" si="4"/>
        <v>0</v>
      </c>
      <c r="R30" s="14">
        <f t="shared" si="4"/>
        <v>0</v>
      </c>
      <c r="S30" s="14">
        <f t="shared" si="4"/>
        <v>0</v>
      </c>
      <c r="T30" s="14">
        <f t="shared" si="4"/>
        <v>0</v>
      </c>
      <c r="U30" s="14">
        <f t="shared" si="4"/>
        <v>0</v>
      </c>
      <c r="V30" s="14">
        <f t="shared" si="4"/>
        <v>0</v>
      </c>
      <c r="W30" s="14">
        <f t="shared" si="4"/>
        <v>0</v>
      </c>
      <c r="X30" s="14">
        <f t="shared" si="4"/>
        <v>294782810.27999997</v>
      </c>
      <c r="Y30" s="14"/>
      <c r="Z30" s="14"/>
      <c r="AA30" s="14"/>
      <c r="AB30" s="14"/>
      <c r="AC30" s="14">
        <f t="shared" si="3"/>
        <v>20.398913341221355</v>
      </c>
      <c r="AD30" s="14">
        <f t="shared" si="1"/>
        <v>20.393139008903375</v>
      </c>
      <c r="AE30" s="34"/>
      <c r="AF30" s="35"/>
      <c r="AG30" s="34"/>
      <c r="AH30" s="14">
        <f t="shared" ref="AH30" si="5">SUM(AH7:AH29)</f>
        <v>284717983.98999995</v>
      </c>
      <c r="AI30" s="14">
        <f t="shared" si="2"/>
        <v>103.53501600037795</v>
      </c>
    </row>
    <row r="31" spans="1:35" s="8" customFormat="1" ht="31.5">
      <c r="A31" s="9" t="s">
        <v>47</v>
      </c>
      <c r="B31" s="10" t="s">
        <v>2</v>
      </c>
      <c r="C31" s="10" t="s">
        <v>3</v>
      </c>
      <c r="D31" s="15" t="s">
        <v>48</v>
      </c>
      <c r="E31" s="11">
        <v>189726316.38999999</v>
      </c>
      <c r="F31" s="11">
        <v>189726316.38999999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41205494.969999999</v>
      </c>
      <c r="Y31" s="11">
        <v>0</v>
      </c>
      <c r="Z31" s="11">
        <v>0</v>
      </c>
      <c r="AA31" s="11">
        <v>41205494.969999999</v>
      </c>
      <c r="AB31" s="11">
        <v>-41205494.969999999</v>
      </c>
      <c r="AC31" s="11">
        <f t="shared" si="3"/>
        <v>21.718386649798383</v>
      </c>
      <c r="AD31" s="11">
        <f t="shared" si="1"/>
        <v>21.718386649798383</v>
      </c>
      <c r="AE31" s="12">
        <v>0</v>
      </c>
      <c r="AF31" s="13">
        <v>0</v>
      </c>
      <c r="AG31" s="12">
        <v>0</v>
      </c>
      <c r="AH31" s="11">
        <v>21650204.789999999</v>
      </c>
      <c r="AI31" s="11">
        <f t="shared" si="2"/>
        <v>190.32381157444007</v>
      </c>
    </row>
    <row r="32" spans="1:35" s="8" customFormat="1" ht="15.75">
      <c r="A32" s="9" t="s">
        <v>49</v>
      </c>
      <c r="B32" s="10" t="s">
        <v>2</v>
      </c>
      <c r="C32" s="10" t="s">
        <v>3</v>
      </c>
      <c r="D32" s="15" t="s">
        <v>50</v>
      </c>
      <c r="E32" s="11">
        <v>93641221.140000001</v>
      </c>
      <c r="F32" s="11">
        <v>93641221.140000001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18855107.789999999</v>
      </c>
      <c r="Y32" s="11">
        <v>0</v>
      </c>
      <c r="Z32" s="11">
        <v>0</v>
      </c>
      <c r="AA32" s="11">
        <v>18855107.789999999</v>
      </c>
      <c r="AB32" s="11">
        <v>-18855107.789999999</v>
      </c>
      <c r="AC32" s="11">
        <f t="shared" si="3"/>
        <v>20.135478329367714</v>
      </c>
      <c r="AD32" s="11">
        <f t="shared" si="1"/>
        <v>20.135478329367714</v>
      </c>
      <c r="AE32" s="12">
        <v>0</v>
      </c>
      <c r="AF32" s="13">
        <v>0</v>
      </c>
      <c r="AG32" s="12">
        <v>0</v>
      </c>
      <c r="AH32" s="11">
        <v>17351250.460000001</v>
      </c>
      <c r="AI32" s="11">
        <f t="shared" si="2"/>
        <v>108.66714092720207</v>
      </c>
    </row>
    <row r="33" spans="1:35" s="8" customFormat="1" ht="15.75">
      <c r="A33" s="9" t="s">
        <v>51</v>
      </c>
      <c r="B33" s="10" t="s">
        <v>2</v>
      </c>
      <c r="C33" s="10" t="s">
        <v>3</v>
      </c>
      <c r="D33" s="15" t="s">
        <v>52</v>
      </c>
      <c r="E33" s="11">
        <v>162270956.38999999</v>
      </c>
      <c r="F33" s="11">
        <v>135182729.94999999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8600358.1300000008</v>
      </c>
      <c r="Y33" s="11">
        <v>0</v>
      </c>
      <c r="Z33" s="11">
        <v>0</v>
      </c>
      <c r="AA33" s="11">
        <v>8600358.1300000008</v>
      </c>
      <c r="AB33" s="11">
        <v>-8600358.1300000008</v>
      </c>
      <c r="AC33" s="11">
        <f t="shared" si="3"/>
        <v>5.2999984232113651</v>
      </c>
      <c r="AD33" s="11">
        <f t="shared" si="1"/>
        <v>6.3620243008711341</v>
      </c>
      <c r="AE33" s="12">
        <v>0</v>
      </c>
      <c r="AF33" s="13">
        <v>0</v>
      </c>
      <c r="AG33" s="12">
        <v>0</v>
      </c>
      <c r="AH33" s="11">
        <v>8807727.4700000007</v>
      </c>
      <c r="AI33" s="11">
        <f t="shared" si="2"/>
        <v>97.645597678784682</v>
      </c>
    </row>
    <row r="34" spans="1:35" s="36" customFormat="1" ht="31.5">
      <c r="A34" s="31" t="s">
        <v>68</v>
      </c>
      <c r="B34" s="32"/>
      <c r="C34" s="32"/>
      <c r="D34" s="33"/>
      <c r="E34" s="14">
        <f>SUM(E31:E33)</f>
        <v>445638493.91999996</v>
      </c>
      <c r="F34" s="14">
        <f t="shared" ref="F34:X34" si="6">SUM(F31:F33)</f>
        <v>418550267.47999996</v>
      </c>
      <c r="G34" s="14">
        <f t="shared" si="6"/>
        <v>0</v>
      </c>
      <c r="H34" s="14">
        <f t="shared" si="6"/>
        <v>0</v>
      </c>
      <c r="I34" s="14">
        <f t="shared" si="6"/>
        <v>0</v>
      </c>
      <c r="J34" s="14">
        <f t="shared" si="6"/>
        <v>0</v>
      </c>
      <c r="K34" s="14">
        <f t="shared" si="6"/>
        <v>0</v>
      </c>
      <c r="L34" s="14">
        <f t="shared" si="6"/>
        <v>0</v>
      </c>
      <c r="M34" s="14">
        <f t="shared" si="6"/>
        <v>0</v>
      </c>
      <c r="N34" s="14">
        <f t="shared" si="6"/>
        <v>0</v>
      </c>
      <c r="O34" s="14">
        <f t="shared" si="6"/>
        <v>0</v>
      </c>
      <c r="P34" s="14">
        <f t="shared" si="6"/>
        <v>0</v>
      </c>
      <c r="Q34" s="14">
        <f t="shared" si="6"/>
        <v>0</v>
      </c>
      <c r="R34" s="14">
        <f t="shared" si="6"/>
        <v>0</v>
      </c>
      <c r="S34" s="14">
        <f t="shared" si="6"/>
        <v>0</v>
      </c>
      <c r="T34" s="14">
        <f t="shared" si="6"/>
        <v>0</v>
      </c>
      <c r="U34" s="14">
        <f t="shared" si="6"/>
        <v>0</v>
      </c>
      <c r="V34" s="14">
        <f t="shared" si="6"/>
        <v>0</v>
      </c>
      <c r="W34" s="14">
        <f t="shared" si="6"/>
        <v>0</v>
      </c>
      <c r="X34" s="14">
        <f t="shared" si="6"/>
        <v>68660960.890000001</v>
      </c>
      <c r="Y34" s="14"/>
      <c r="Z34" s="14"/>
      <c r="AA34" s="14"/>
      <c r="AB34" s="14"/>
      <c r="AC34" s="14">
        <f t="shared" si="3"/>
        <v>15.407322712639331</v>
      </c>
      <c r="AD34" s="14">
        <f t="shared" si="1"/>
        <v>16.404471869864686</v>
      </c>
      <c r="AE34" s="34"/>
      <c r="AF34" s="35"/>
      <c r="AG34" s="34"/>
      <c r="AH34" s="14">
        <f t="shared" ref="AH34" si="7">SUM(AH31:AH33)</f>
        <v>47809182.719999999</v>
      </c>
      <c r="AI34" s="14">
        <f t="shared" si="2"/>
        <v>143.61458821022072</v>
      </c>
    </row>
    <row r="35" spans="1:35" s="36" customFormat="1" ht="27" customHeight="1">
      <c r="A35" s="37" t="s">
        <v>53</v>
      </c>
      <c r="B35" s="38"/>
      <c r="C35" s="38"/>
      <c r="D35" s="39"/>
      <c r="E35" s="14">
        <f>E30+E34</f>
        <v>1890729246.3000002</v>
      </c>
      <c r="F35" s="14">
        <f t="shared" ref="F35:W35" si="8">F30+F34</f>
        <v>1864050198.3700001</v>
      </c>
      <c r="G35" s="14">
        <f t="shared" ref="G35" si="9">G30+G34</f>
        <v>0</v>
      </c>
      <c r="H35" s="14">
        <f t="shared" ref="H35" si="10">H30+H34</f>
        <v>0</v>
      </c>
      <c r="I35" s="14">
        <f t="shared" ref="I35" si="11">I30+I34</f>
        <v>0</v>
      </c>
      <c r="J35" s="14">
        <f t="shared" ref="J35" si="12">J30+J34</f>
        <v>0</v>
      </c>
      <c r="K35" s="14">
        <f t="shared" ref="K35" si="13">K30+K34</f>
        <v>0</v>
      </c>
      <c r="L35" s="14">
        <f t="shared" ref="L35" si="14">L30+L34</f>
        <v>0</v>
      </c>
      <c r="M35" s="14">
        <f t="shared" ref="M35" si="15">M30+M34</f>
        <v>0</v>
      </c>
      <c r="N35" s="14">
        <f t="shared" ref="N35" si="16">N30+N34</f>
        <v>0</v>
      </c>
      <c r="O35" s="14">
        <f t="shared" ref="O35" si="17">O30+O34</f>
        <v>0</v>
      </c>
      <c r="P35" s="14">
        <f t="shared" ref="P35" si="18">P30+P34</f>
        <v>0</v>
      </c>
      <c r="Q35" s="14">
        <f t="shared" ref="Q35" si="19">Q30+Q34</f>
        <v>0</v>
      </c>
      <c r="R35" s="14">
        <f t="shared" ref="R35" si="20">R30+R34</f>
        <v>0</v>
      </c>
      <c r="S35" s="14">
        <f t="shared" ref="S35" si="21">S30+S34</f>
        <v>0</v>
      </c>
      <c r="T35" s="14">
        <f t="shared" ref="T35" si="22">T30+T34</f>
        <v>0</v>
      </c>
      <c r="U35" s="14">
        <f t="shared" ref="U35" si="23">U30+U34</f>
        <v>0</v>
      </c>
      <c r="V35" s="14">
        <f t="shared" ref="V35" si="24">V30+V34</f>
        <v>0</v>
      </c>
      <c r="W35" s="14">
        <f t="shared" ref="W35" si="25">W30+W34</f>
        <v>0</v>
      </c>
      <c r="X35" s="14">
        <f t="shared" ref="X35" si="26">X30+X34</f>
        <v>363443771.16999996</v>
      </c>
      <c r="Y35" s="40">
        <v>0</v>
      </c>
      <c r="Z35" s="40">
        <v>0</v>
      </c>
      <c r="AA35" s="40">
        <v>363443771.17000002</v>
      </c>
      <c r="AB35" s="40">
        <v>-363443771.17000002</v>
      </c>
      <c r="AC35" s="14">
        <f t="shared" si="3"/>
        <v>19.222412298388527</v>
      </c>
      <c r="AD35" s="14">
        <f t="shared" si="1"/>
        <v>19.497531315830962</v>
      </c>
      <c r="AE35" s="41">
        <v>0</v>
      </c>
      <c r="AF35" s="42">
        <v>0</v>
      </c>
      <c r="AG35" s="41">
        <v>0</v>
      </c>
      <c r="AH35" s="14">
        <f t="shared" ref="AH35" si="27">AH30+AH34</f>
        <v>332527166.70999992</v>
      </c>
      <c r="AI35" s="14">
        <f t="shared" si="2"/>
        <v>109.29746726136295</v>
      </c>
    </row>
    <row r="36" spans="1:35" ht="12.75" customHeight="1">
      <c r="A36" s="3"/>
      <c r="B36" s="3"/>
      <c r="C36" s="3"/>
      <c r="D36" s="1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 t="s">
        <v>0</v>
      </c>
      <c r="R36" s="3"/>
      <c r="S36" s="3"/>
      <c r="T36" s="3"/>
      <c r="U36" s="3"/>
      <c r="V36" s="3"/>
      <c r="W36" s="3" t="s">
        <v>0</v>
      </c>
      <c r="X36" s="3"/>
      <c r="Y36" s="3"/>
      <c r="Z36" s="3"/>
      <c r="AA36" s="3" t="s">
        <v>0</v>
      </c>
      <c r="AB36" s="3"/>
      <c r="AC36" s="3"/>
      <c r="AD36" s="3"/>
      <c r="AE36" s="3"/>
      <c r="AF36" s="3"/>
      <c r="AG36" s="3"/>
      <c r="AH36" s="3"/>
      <c r="AI36" s="3"/>
    </row>
    <row r="37" spans="1:3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</sheetData>
  <mergeCells count="37">
    <mergeCell ref="A37:W37"/>
    <mergeCell ref="Y5:Y6"/>
    <mergeCell ref="Z5:Z6"/>
    <mergeCell ref="AB5:AB6"/>
    <mergeCell ref="AC5:AC6"/>
    <mergeCell ref="S5:S6"/>
    <mergeCell ref="T5:T6"/>
    <mergeCell ref="U5:U6"/>
    <mergeCell ref="V5:V6"/>
    <mergeCell ref="X5:X6"/>
    <mergeCell ref="M5:M6"/>
    <mergeCell ref="AI5:AI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R5:R6"/>
    <mergeCell ref="H5:H6"/>
    <mergeCell ref="I5:I6"/>
    <mergeCell ref="J5:J6"/>
    <mergeCell ref="K5:K6"/>
    <mergeCell ref="A1:F1"/>
    <mergeCell ref="A2:F2"/>
    <mergeCell ref="A3:AE3"/>
    <mergeCell ref="A4:AE4"/>
    <mergeCell ref="AH5:AH6"/>
    <mergeCell ref="L5:L6"/>
    <mergeCell ref="AE5:AE6"/>
    <mergeCell ref="AF5:AF6"/>
    <mergeCell ref="AG5:AG6"/>
    <mergeCell ref="AD5:AD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dcterms:created xsi:type="dcterms:W3CDTF">2024-07-01T07:08:04Z</dcterms:created>
  <dcterms:modified xsi:type="dcterms:W3CDTF">2024-07-17T00:39:10Z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